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019\IMK\1.tertial\"/>
    </mc:Choice>
  </mc:AlternateContent>
  <bookViews>
    <workbookView xWindow="0" yWindow="0" windowWidth="28800" windowHeight="13800"/>
  </bookViews>
  <sheets>
    <sheet name="Basis ekskl. FP III og Living N" sheetId="1" r:id="rId1"/>
    <sheet name="FP III-Screen Cultures" sheetId="2" r:id="rId2"/>
    <sheet name="Living Nordic Model" sheetId="3" r:id="rId3"/>
  </sheets>
  <definedNames>
    <definedName name="DriftsmidlerFVA">#REF!</definedName>
    <definedName name="DriftsmidlerRek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K10" i="3"/>
  <c r="K9" i="3"/>
  <c r="F7" i="3"/>
  <c r="F8" i="3"/>
  <c r="F9" i="3"/>
  <c r="F6" i="3"/>
  <c r="D9" i="2" l="1"/>
  <c r="E7" i="2"/>
  <c r="E8" i="2"/>
  <c r="E6" i="2"/>
  <c r="E9" i="2" s="1"/>
  <c r="E10" i="2" s="1"/>
  <c r="I6" i="2"/>
  <c r="I7" i="2"/>
  <c r="I8" i="2"/>
  <c r="I9" i="2"/>
  <c r="I10" i="2" s="1"/>
  <c r="I5" i="2"/>
  <c r="H9" i="2"/>
</calcChain>
</file>

<file path=xl/sharedStrings.xml><?xml version="1.0" encoding="utf-8"?>
<sst xmlns="http://schemas.openxmlformats.org/spreadsheetml/2006/main" count="111" uniqueCount="79">
  <si>
    <t>Tiltaksrapport IMK basis pr.</t>
  </si>
  <si>
    <t>30.04.19</t>
  </si>
  <si>
    <t xml:space="preserve">              Årsbudsjett 2019</t>
  </si>
  <si>
    <t xml:space="preserve">             Regnskap</t>
  </si>
  <si>
    <t>Tiltak</t>
  </si>
  <si>
    <t>Inntekter</t>
  </si>
  <si>
    <t>Kostnader</t>
  </si>
  <si>
    <t>Personalkostn</t>
  </si>
  <si>
    <t>Drift</t>
  </si>
  <si>
    <t>Sum kostnader</t>
  </si>
  <si>
    <t>000000 Uspesifisert</t>
  </si>
  <si>
    <t>000010 Tildeling</t>
  </si>
  <si>
    <t>000888 Avregning/overføring</t>
  </si>
  <si>
    <t>100026 Bistand EU-søknader</t>
  </si>
  <si>
    <t>100729 Frie midler til forskning</t>
  </si>
  <si>
    <t>101503 Tverrrfakultær satsing - Unpacking the Nordic Model</t>
  </si>
  <si>
    <t>109016 Stimulering FoU-samarbeid</t>
  </si>
  <si>
    <t>120000 Forskningsprosjekt</t>
  </si>
  <si>
    <t>120141 PES</t>
  </si>
  <si>
    <t>150002 Småforskmidler</t>
  </si>
  <si>
    <t>350000 Driftsmidler FVA</t>
  </si>
  <si>
    <t>390000 Driftsmidler post.doc.</t>
  </si>
  <si>
    <t>400002 Veiledning forskerutdanning</t>
  </si>
  <si>
    <t>400009 Disputas og avhandlinger</t>
  </si>
  <si>
    <t>400013 Ph.d.-programmer drift</t>
  </si>
  <si>
    <t>410000 Driftsmidler stipendiater</t>
  </si>
  <si>
    <t>610152 Nordic Media, drift</t>
  </si>
  <si>
    <t>643004 Oppfølging av første års studenter</t>
  </si>
  <si>
    <t>682000 Faglig-sosiale tiltak st.progr.</t>
  </si>
  <si>
    <t>682001 Faglig-sosiale programtiltak - masterstudenter</t>
  </si>
  <si>
    <t>690004 Eksamensklage</t>
  </si>
  <si>
    <t>691315 Tilsynssensor</t>
  </si>
  <si>
    <t>800000 Annen faglig aktivitet</t>
  </si>
  <si>
    <t>800001 Bedømmelse vitenskapelig stilling</t>
  </si>
  <si>
    <t>801007 Faglige arrangementer</t>
  </si>
  <si>
    <t>843000 Web-tiltak</t>
  </si>
  <si>
    <t>890000 Uspesifisert faglig</t>
  </si>
  <si>
    <t>890003 Til disposisjon for bestyrer</t>
  </si>
  <si>
    <t>890042 Nordic Media</t>
  </si>
  <si>
    <t>900000 Generell drift</t>
  </si>
  <si>
    <t>900001 Kontorhold</t>
  </si>
  <si>
    <t>900002 Velferdstiltak</t>
  </si>
  <si>
    <t>900004 Ombygging og vedlikehold</t>
  </si>
  <si>
    <t>900015 Komitéarbeid</t>
  </si>
  <si>
    <t>900114 Vitenskapelig utstyr 200 000 - 1 000 000</t>
  </si>
  <si>
    <t>900331 Modernisering av lokaler</t>
  </si>
  <si>
    <t>901000 IT-tiltak</t>
  </si>
  <si>
    <t>901003 Utstyrsutvalg</t>
  </si>
  <si>
    <t>902000 AV-tiltak</t>
  </si>
  <si>
    <t>970004 Aktivering og Avskriving</t>
  </si>
  <si>
    <t>990000 Administrasjon</t>
  </si>
  <si>
    <t>990018 Representasjon ledelsen</t>
  </si>
  <si>
    <t>990030 Databriller</t>
  </si>
  <si>
    <t>990100 Personalopplæring/kompetanseutvikling for administrativt ansatte</t>
  </si>
  <si>
    <t>Total</t>
  </si>
  <si>
    <t>Resultat</t>
  </si>
  <si>
    <t>100005 Drift prof II</t>
  </si>
  <si>
    <t>100032 Imag(in)ing Technologies: Media Aesthetics,Instrumental Imaging, and the Arts</t>
  </si>
  <si>
    <t>108008 Seminarer og kompetanseutvikling av vit.ansatte</t>
  </si>
  <si>
    <t>600001 Seminarundervisning vår BA</t>
  </si>
  <si>
    <t>600002 Seminarundervisning høst, BA</t>
  </si>
  <si>
    <t>610001 Seminarundervisning vår MA</t>
  </si>
  <si>
    <t>610002 Seminarundervisning høst MA</t>
  </si>
  <si>
    <t>611100 Veiledning master</t>
  </si>
  <si>
    <t>691001 Eksamen BA vår</t>
  </si>
  <si>
    <t>691002 Eksamen BA høst</t>
  </si>
  <si>
    <t>692002 Eksamen master vår</t>
  </si>
  <si>
    <t>692003 Eksamen master høst</t>
  </si>
  <si>
    <t>800072  Politisk kommunikasjon: Forhandlinger om makt i medienes og PR-strategenes tidsalder (POLKOM)</t>
  </si>
  <si>
    <t>800134 Interne konferanser/seminarer (interne arrangementer)</t>
  </si>
  <si>
    <t>890000 Fastlønn vitenskap. ansatte</t>
  </si>
  <si>
    <t>Ekskl.  FP III (Sreen Cultures) og Living Nordic Model</t>
  </si>
  <si>
    <t>Personalkostnader</t>
  </si>
  <si>
    <t>Driftskostnader</t>
  </si>
  <si>
    <t>390000 Postdoc (personkoder)</t>
  </si>
  <si>
    <t>808009 Screen Cultures, Drift</t>
  </si>
  <si>
    <t>350000 -Driftsmidler (vitenskap. ansatte)</t>
  </si>
  <si>
    <t>Overført fra i fjor</t>
  </si>
  <si>
    <t xml:space="preserve">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</si>
</sst>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/>
    <xf numFmtId="0" fontId="4" fillId="2" borderId="7" xfId="0" applyFont="1" applyFill="1" applyBorder="1" applyAlignment="1"/>
    <xf numFmtId="0" fontId="4" fillId="2" borderId="6" xfId="0" applyFont="1" applyFill="1" applyBorder="1" applyAlignment="1"/>
    <xf numFmtId="3" fontId="4" fillId="2" borderId="8" xfId="0" applyNumberFormat="1" applyFont="1" applyFill="1" applyBorder="1"/>
    <xf numFmtId="3" fontId="4" fillId="2" borderId="9" xfId="0" applyNumberFormat="1" applyFont="1" applyFill="1" applyBorder="1"/>
    <xf numFmtId="3" fontId="4" fillId="2" borderId="10" xfId="0" applyNumberFormat="1" applyFont="1" applyFill="1" applyBorder="1"/>
    <xf numFmtId="3" fontId="4" fillId="2" borderId="11" xfId="0" applyNumberFormat="1" applyFont="1" applyFill="1" applyBorder="1"/>
    <xf numFmtId="3" fontId="4" fillId="2" borderId="12" xfId="0" applyNumberFormat="1" applyFont="1" applyFill="1" applyBorder="1"/>
    <xf numFmtId="3" fontId="0" fillId="3" borderId="5" xfId="0" applyNumberFormat="1" applyFill="1" applyBorder="1" applyAlignment="1">
      <alignment horizontal="left"/>
    </xf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Font="1" applyBorder="1"/>
    <xf numFmtId="3" fontId="0" fillId="0" borderId="16" xfId="0" applyNumberFormat="1" applyFont="1" applyBorder="1"/>
    <xf numFmtId="3" fontId="0" fillId="0" borderId="17" xfId="0" applyNumberFormat="1" applyFont="1" applyBorder="1"/>
    <xf numFmtId="3" fontId="1" fillId="3" borderId="18" xfId="0" applyNumberFormat="1" applyFont="1" applyFill="1" applyBorder="1" applyAlignment="1">
      <alignment horizontal="left"/>
    </xf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3" fontId="5" fillId="3" borderId="29" xfId="0" applyNumberFormat="1" applyFont="1" applyFill="1" applyBorder="1" applyAlignment="1">
      <alignment horizontal="left"/>
    </xf>
    <xf numFmtId="0" fontId="5" fillId="3" borderId="30" xfId="0" applyFont="1" applyFill="1" applyBorder="1"/>
    <xf numFmtId="3" fontId="5" fillId="3" borderId="31" xfId="0" applyNumberFormat="1" applyFont="1" applyFill="1" applyBorder="1"/>
    <xf numFmtId="0" fontId="5" fillId="3" borderId="32" xfId="0" applyFont="1" applyFill="1" applyBorder="1"/>
    <xf numFmtId="3" fontId="5" fillId="3" borderId="33" xfId="0" applyNumberFormat="1" applyFont="1" applyFill="1" applyBorder="1"/>
    <xf numFmtId="0" fontId="0" fillId="4" borderId="34" xfId="0" applyFill="1" applyBorder="1"/>
    <xf numFmtId="3" fontId="0" fillId="4" borderId="5" xfId="0" applyNumberFormat="1" applyFill="1" applyBorder="1" applyAlignment="1">
      <alignment horizontal="left"/>
    </xf>
    <xf numFmtId="0" fontId="0" fillId="0" borderId="0" xfId="0"/>
    <xf numFmtId="0" fontId="1" fillId="6" borderId="36" xfId="0" applyFont="1" applyFill="1" applyBorder="1"/>
    <xf numFmtId="3" fontId="1" fillId="6" borderId="23" xfId="0" applyNumberFormat="1" applyFont="1" applyFill="1" applyBorder="1"/>
    <xf numFmtId="3" fontId="1" fillId="6" borderId="43" xfId="0" applyNumberFormat="1" applyFont="1" applyFill="1" applyBorder="1"/>
    <xf numFmtId="3" fontId="7" fillId="0" borderId="21" xfId="0" applyNumberFormat="1" applyFont="1" applyFill="1" applyBorder="1" applyAlignment="1">
      <alignment horizontal="left"/>
    </xf>
    <xf numFmtId="0" fontId="0" fillId="0" borderId="0" xfId="0"/>
    <xf numFmtId="0" fontId="3" fillId="2" borderId="2" xfId="0" applyFont="1" applyFill="1" applyBorder="1"/>
    <xf numFmtId="3" fontId="4" fillId="5" borderId="14" xfId="0" applyNumberFormat="1" applyFont="1" applyFill="1" applyBorder="1"/>
    <xf numFmtId="3" fontId="8" fillId="0" borderId="13" xfId="0" applyNumberFormat="1" applyFont="1" applyBorder="1"/>
    <xf numFmtId="3" fontId="8" fillId="0" borderId="34" xfId="0" applyNumberFormat="1" applyFont="1" applyBorder="1"/>
    <xf numFmtId="3" fontId="8" fillId="0" borderId="14" xfId="0" applyNumberFormat="1" applyFont="1" applyBorder="1"/>
    <xf numFmtId="3" fontId="8" fillId="0" borderId="35" xfId="0" applyNumberFormat="1" applyFont="1" applyBorder="1"/>
    <xf numFmtId="3" fontId="8" fillId="0" borderId="15" xfId="0" applyNumberFormat="1" applyFont="1" applyBorder="1"/>
    <xf numFmtId="3" fontId="8" fillId="0" borderId="37" xfId="0" applyNumberFormat="1" applyFont="1" applyBorder="1"/>
    <xf numFmtId="3" fontId="8" fillId="0" borderId="38" xfId="0" applyNumberFormat="1" applyFont="1" applyBorder="1"/>
    <xf numFmtId="3" fontId="8" fillId="0" borderId="39" xfId="0" applyNumberFormat="1" applyFont="1" applyBorder="1"/>
    <xf numFmtId="3" fontId="7" fillId="0" borderId="19" xfId="0" applyNumberFormat="1" applyFont="1" applyFill="1" applyBorder="1"/>
    <xf numFmtId="3" fontId="7" fillId="0" borderId="36" xfId="0" applyNumberFormat="1" applyFont="1" applyFill="1" applyBorder="1"/>
    <xf numFmtId="3" fontId="7" fillId="0" borderId="23" xfId="0" applyNumberFormat="1" applyFont="1" applyFill="1" applyBorder="1"/>
    <xf numFmtId="0" fontId="1" fillId="6" borderId="43" xfId="0" applyFont="1" applyFill="1" applyBorder="1"/>
    <xf numFmtId="3" fontId="1" fillId="6" borderId="20" xfId="0" applyNumberFormat="1" applyFont="1" applyFill="1" applyBorder="1"/>
    <xf numFmtId="3" fontId="8" fillId="0" borderId="23" xfId="0" applyNumberFormat="1" applyFont="1" applyFill="1" applyBorder="1"/>
    <xf numFmtId="3" fontId="8" fillId="0" borderId="40" xfId="0" applyNumberFormat="1" applyFont="1" applyBorder="1"/>
    <xf numFmtId="3" fontId="5" fillId="6" borderId="21" xfId="0" applyNumberFormat="1" applyFont="1" applyFill="1" applyBorder="1" applyAlignment="1">
      <alignment horizontal="left"/>
    </xf>
    <xf numFmtId="3" fontId="8" fillId="0" borderId="42" xfId="0" applyNumberFormat="1" applyFont="1" applyBorder="1"/>
    <xf numFmtId="0" fontId="1" fillId="6" borderId="19" xfId="0" applyFont="1" applyFill="1" applyBorder="1"/>
    <xf numFmtId="0" fontId="0" fillId="5" borderId="2" xfId="0" applyFill="1" applyBorder="1"/>
    <xf numFmtId="0" fontId="0" fillId="5" borderId="44" xfId="0" applyFill="1" applyBorder="1"/>
    <xf numFmtId="0" fontId="3" fillId="2" borderId="45" xfId="0" applyFont="1" applyFill="1" applyBorder="1"/>
    <xf numFmtId="0" fontId="2" fillId="2" borderId="2" xfId="0" applyFont="1" applyFill="1" applyBorder="1"/>
    <xf numFmtId="3" fontId="1" fillId="5" borderId="34" xfId="0" applyNumberFormat="1" applyFont="1" applyFill="1" applyBorder="1"/>
    <xf numFmtId="0" fontId="4" fillId="2" borderId="34" xfId="0" applyFont="1" applyFill="1" applyBorder="1" applyAlignment="1">
      <alignment vertical="center"/>
    </xf>
    <xf numFmtId="0" fontId="4" fillId="2" borderId="34" xfId="0" applyFont="1" applyFill="1" applyBorder="1" applyAlignment="1"/>
    <xf numFmtId="3" fontId="6" fillId="5" borderId="34" xfId="0" applyNumberFormat="1" applyFont="1" applyFill="1" applyBorder="1"/>
    <xf numFmtId="3" fontId="1" fillId="5" borderId="14" xfId="0" applyNumberFormat="1" applyFont="1" applyFill="1" applyBorder="1"/>
    <xf numFmtId="3" fontId="6" fillId="5" borderId="13" xfId="0" applyNumberFormat="1" applyFont="1" applyFill="1" applyBorder="1"/>
    <xf numFmtId="0" fontId="4" fillId="5" borderId="35" xfId="0" applyFont="1" applyFill="1" applyBorder="1" applyAlignment="1">
      <alignment vertical="center"/>
    </xf>
    <xf numFmtId="3" fontId="6" fillId="5" borderId="35" xfId="0" applyNumberFormat="1" applyFont="1" applyFill="1" applyBorder="1"/>
    <xf numFmtId="0" fontId="3" fillId="2" borderId="46" xfId="0" applyFont="1" applyFill="1" applyBorder="1"/>
    <xf numFmtId="3" fontId="1" fillId="5" borderId="15" xfId="0" applyNumberFormat="1" applyFont="1" applyFill="1" applyBorder="1"/>
    <xf numFmtId="3" fontId="6" fillId="5" borderId="15" xfId="0" applyNumberFormat="1" applyFont="1" applyFill="1" applyBorder="1"/>
    <xf numFmtId="0" fontId="4" fillId="2" borderId="35" xfId="0" applyFont="1" applyFill="1" applyBorder="1" applyAlignment="1"/>
    <xf numFmtId="0" fontId="2" fillId="2" borderId="44" xfId="0" applyFont="1" applyFill="1" applyBorder="1"/>
    <xf numFmtId="0" fontId="4" fillId="5" borderId="13" xfId="0" applyFont="1" applyFill="1" applyBorder="1" applyAlignment="1">
      <alignment vertical="center"/>
    </xf>
    <xf numFmtId="0" fontId="4" fillId="2" borderId="14" xfId="0" applyFont="1" applyFill="1" applyBorder="1" applyAlignment="1"/>
    <xf numFmtId="0" fontId="2" fillId="2" borderId="45" xfId="0" applyFont="1" applyFill="1" applyBorder="1"/>
    <xf numFmtId="0" fontId="4" fillId="2" borderId="13" xfId="0" applyFont="1" applyFill="1" applyBorder="1" applyAlignment="1"/>
    <xf numFmtId="3" fontId="9" fillId="6" borderId="21" xfId="0" applyNumberFormat="1" applyFont="1" applyFill="1" applyBorder="1" applyAlignment="1">
      <alignment horizontal="left"/>
    </xf>
    <xf numFmtId="3" fontId="1" fillId="5" borderId="41" xfId="0" applyNumberFormat="1" applyFont="1" applyFill="1" applyBorder="1"/>
    <xf numFmtId="3" fontId="6" fillId="5" borderId="47" xfId="0" applyNumberFormat="1" applyFont="1" applyFill="1" applyBorder="1"/>
    <xf numFmtId="3" fontId="4" fillId="5" borderId="17" xfId="0" applyNumberFormat="1" applyFont="1" applyFill="1" applyBorder="1"/>
    <xf numFmtId="0" fontId="7" fillId="6" borderId="43" xfId="0" applyFont="1" applyFill="1" applyBorder="1"/>
    <xf numFmtId="3" fontId="7" fillId="6" borderId="43" xfId="0" applyNumberFormat="1" applyFont="1" applyFill="1" applyBorder="1"/>
    <xf numFmtId="3" fontId="7" fillId="6" borderId="20" xfId="0" applyNumberFormat="1" applyFont="1" applyFill="1" applyBorder="1"/>
    <xf numFmtId="3" fontId="7" fillId="0" borderId="36" xfId="0" applyNumberFormat="1" applyFont="1" applyBorder="1"/>
    <xf numFmtId="3" fontId="7" fillId="0" borderId="23" xfId="0" applyNumberFormat="1" applyFont="1" applyBorder="1"/>
    <xf numFmtId="3" fontId="7" fillId="0" borderId="22" xfId="0" applyNumberFormat="1" applyFont="1" applyBorder="1"/>
    <xf numFmtId="3" fontId="7" fillId="0" borderId="2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65"/>
  <sheetViews>
    <sheetView tabSelected="1" topLeftCell="A22" workbookViewId="0">
      <selection activeCell="A32" sqref="A32"/>
    </sheetView>
  </sheetViews>
  <sheetFormatPr defaultColWidth="9.140625" defaultRowHeight="15" x14ac:dyDescent="0.25"/>
  <cols>
    <col min="1" max="1" width="54.42578125" customWidth="1"/>
    <col min="2" max="7" width="14.85546875" customWidth="1"/>
    <col min="8" max="9" width="13.28515625" customWidth="1"/>
  </cols>
  <sheetData>
    <row r="1" spans="1:7" ht="21" x14ac:dyDescent="0.35">
      <c r="A1" s="1" t="s">
        <v>0</v>
      </c>
      <c r="B1" s="2" t="s">
        <v>1</v>
      </c>
      <c r="C1" s="3"/>
      <c r="D1" s="3"/>
      <c r="E1" s="3"/>
      <c r="F1" s="3"/>
      <c r="G1" s="4"/>
    </row>
    <row r="2" spans="1:7" ht="15.75" x14ac:dyDescent="0.25">
      <c r="A2" s="5" t="s">
        <v>71</v>
      </c>
      <c r="B2" s="6" t="s">
        <v>2</v>
      </c>
      <c r="C2" s="7"/>
      <c r="D2" s="8"/>
      <c r="E2" s="9" t="s">
        <v>3</v>
      </c>
      <c r="F2" s="9"/>
      <c r="G2" s="10"/>
    </row>
    <row r="3" spans="1:7" ht="16.5" thickBot="1" x14ac:dyDescent="0.3">
      <c r="A3" s="11" t="s">
        <v>4</v>
      </c>
      <c r="B3" s="12" t="s">
        <v>5</v>
      </c>
      <c r="C3" s="13" t="s">
        <v>6</v>
      </c>
      <c r="D3" s="14" t="s">
        <v>5</v>
      </c>
      <c r="E3" s="15" t="s">
        <v>7</v>
      </c>
      <c r="F3" s="13" t="s">
        <v>8</v>
      </c>
      <c r="G3" s="13" t="s">
        <v>9</v>
      </c>
    </row>
    <row r="4" spans="1:7" x14ac:dyDescent="0.25">
      <c r="A4" s="16" t="s">
        <v>10</v>
      </c>
      <c r="B4" s="17">
        <v>-247307.69000000006</v>
      </c>
      <c r="C4" s="18">
        <v>0</v>
      </c>
      <c r="D4" s="19">
        <v>15486.029999999944</v>
      </c>
      <c r="E4" s="20">
        <v>0</v>
      </c>
      <c r="F4" s="21">
        <v>0</v>
      </c>
      <c r="G4" s="21">
        <v>0</v>
      </c>
    </row>
    <row r="5" spans="1:7" x14ac:dyDescent="0.25">
      <c r="A5" s="16" t="s">
        <v>11</v>
      </c>
      <c r="B5" s="17">
        <v>-24001128</v>
      </c>
      <c r="C5" s="18">
        <v>0</v>
      </c>
      <c r="D5" s="19">
        <v>-8125820</v>
      </c>
      <c r="E5" s="20">
        <v>0</v>
      </c>
      <c r="F5" s="21">
        <v>0</v>
      </c>
      <c r="G5" s="21">
        <v>0</v>
      </c>
    </row>
    <row r="6" spans="1:7" x14ac:dyDescent="0.25">
      <c r="A6" s="16" t="s">
        <v>12</v>
      </c>
      <c r="B6" s="17">
        <v>0</v>
      </c>
      <c r="C6" s="18">
        <v>2485384.92</v>
      </c>
      <c r="D6" s="19">
        <v>0</v>
      </c>
      <c r="E6" s="20">
        <v>0</v>
      </c>
      <c r="F6" s="21">
        <v>3378924.25</v>
      </c>
      <c r="G6" s="21">
        <v>3378924.25</v>
      </c>
    </row>
    <row r="7" spans="1:7" x14ac:dyDescent="0.25">
      <c r="A7" s="38" t="s">
        <v>56</v>
      </c>
      <c r="B7" s="17">
        <v>0</v>
      </c>
      <c r="C7" s="18">
        <v>10000</v>
      </c>
      <c r="D7" s="19">
        <v>0</v>
      </c>
      <c r="E7" s="20">
        <v>844.35</v>
      </c>
      <c r="F7" s="21">
        <v>-741</v>
      </c>
      <c r="G7" s="21">
        <v>103.35000000000002</v>
      </c>
    </row>
    <row r="8" spans="1:7" x14ac:dyDescent="0.25">
      <c r="A8" s="16" t="s">
        <v>13</v>
      </c>
      <c r="B8" s="17">
        <v>0</v>
      </c>
      <c r="C8" s="18">
        <v>0</v>
      </c>
      <c r="D8" s="19">
        <v>0</v>
      </c>
      <c r="E8" s="20">
        <v>47510.460000000006</v>
      </c>
      <c r="F8" s="21">
        <v>0</v>
      </c>
      <c r="G8" s="21">
        <v>47510.460000000006</v>
      </c>
    </row>
    <row r="9" spans="1:7" x14ac:dyDescent="0.25">
      <c r="A9" s="38" t="s">
        <v>57</v>
      </c>
      <c r="B9" s="17">
        <v>0</v>
      </c>
      <c r="C9" s="18">
        <v>0</v>
      </c>
      <c r="D9" s="19">
        <v>0</v>
      </c>
      <c r="E9" s="20">
        <v>5517.29</v>
      </c>
      <c r="F9" s="21">
        <v>0</v>
      </c>
      <c r="G9" s="21">
        <v>5517.29</v>
      </c>
    </row>
    <row r="10" spans="1:7" x14ac:dyDescent="0.25">
      <c r="A10" s="16" t="s">
        <v>14</v>
      </c>
      <c r="B10" s="17">
        <v>0</v>
      </c>
      <c r="C10" s="18">
        <v>0</v>
      </c>
      <c r="D10" s="19">
        <v>-168571</v>
      </c>
      <c r="E10" s="20">
        <v>0</v>
      </c>
      <c r="F10" s="21">
        <v>0</v>
      </c>
      <c r="G10" s="21">
        <v>0</v>
      </c>
    </row>
    <row r="11" spans="1:7" x14ac:dyDescent="0.25">
      <c r="A11" s="16" t="s">
        <v>15</v>
      </c>
      <c r="B11" s="17">
        <v>0</v>
      </c>
      <c r="C11" s="18">
        <v>75000</v>
      </c>
      <c r="D11" s="19">
        <v>0</v>
      </c>
      <c r="E11" s="20">
        <v>0</v>
      </c>
      <c r="F11" s="21">
        <v>0</v>
      </c>
      <c r="G11" s="21">
        <v>0</v>
      </c>
    </row>
    <row r="12" spans="1:7" x14ac:dyDescent="0.25">
      <c r="A12" s="39" t="s">
        <v>58</v>
      </c>
      <c r="B12" s="17">
        <v>0</v>
      </c>
      <c r="C12" s="18">
        <v>75000</v>
      </c>
      <c r="D12" s="19">
        <v>0</v>
      </c>
      <c r="E12" s="20">
        <v>0</v>
      </c>
      <c r="F12" s="21">
        <v>16666.46</v>
      </c>
      <c r="G12" s="21">
        <v>16666.46</v>
      </c>
    </row>
    <row r="13" spans="1:7" x14ac:dyDescent="0.25">
      <c r="A13" s="16" t="s">
        <v>16</v>
      </c>
      <c r="B13" s="17">
        <v>0</v>
      </c>
      <c r="C13" s="18">
        <v>120602.59999999999</v>
      </c>
      <c r="D13" s="19">
        <v>0</v>
      </c>
      <c r="E13" s="20">
        <v>839.41</v>
      </c>
      <c r="F13" s="21">
        <v>41586.79</v>
      </c>
      <c r="G13" s="21">
        <v>42426.200000000004</v>
      </c>
    </row>
    <row r="14" spans="1:7" x14ac:dyDescent="0.25">
      <c r="A14" s="16" t="s">
        <v>17</v>
      </c>
      <c r="B14" s="17">
        <v>0</v>
      </c>
      <c r="C14" s="18">
        <v>0</v>
      </c>
      <c r="D14" s="19">
        <v>6137.9199999999983</v>
      </c>
      <c r="E14" s="20">
        <v>0</v>
      </c>
      <c r="F14" s="21">
        <v>-5922.9199999999992</v>
      </c>
      <c r="G14" s="21">
        <v>-5922.9199999999992</v>
      </c>
    </row>
    <row r="15" spans="1:7" x14ac:dyDescent="0.25">
      <c r="A15" s="16" t="s">
        <v>18</v>
      </c>
      <c r="B15" s="17">
        <v>0</v>
      </c>
      <c r="C15" s="18">
        <v>0</v>
      </c>
      <c r="D15" s="19">
        <v>0</v>
      </c>
      <c r="E15" s="20">
        <v>9210</v>
      </c>
      <c r="F15" s="21">
        <v>5945</v>
      </c>
      <c r="G15" s="21">
        <v>15155</v>
      </c>
    </row>
    <row r="16" spans="1:7" x14ac:dyDescent="0.25">
      <c r="A16" s="16" t="s">
        <v>19</v>
      </c>
      <c r="B16" s="17">
        <v>-520000</v>
      </c>
      <c r="C16" s="18">
        <v>520066.85</v>
      </c>
      <c r="D16" s="19">
        <v>-523040.03999999992</v>
      </c>
      <c r="E16" s="20">
        <v>2753.99</v>
      </c>
      <c r="F16" s="21">
        <v>23327.689999999995</v>
      </c>
      <c r="G16" s="21">
        <v>26081.679999999993</v>
      </c>
    </row>
    <row r="17" spans="1:7" x14ac:dyDescent="0.25">
      <c r="A17" s="16" t="s">
        <v>20</v>
      </c>
      <c r="B17" s="17">
        <v>-120000.04000000001</v>
      </c>
      <c r="C17" s="18">
        <v>501911.54</v>
      </c>
      <c r="D17" s="19">
        <v>-101380.18000000001</v>
      </c>
      <c r="E17" s="20">
        <v>49443.24</v>
      </c>
      <c r="F17" s="21">
        <v>59522.750000000007</v>
      </c>
      <c r="G17" s="21">
        <v>108965.99</v>
      </c>
    </row>
    <row r="18" spans="1:7" x14ac:dyDescent="0.25">
      <c r="A18" s="16" t="s">
        <v>21</v>
      </c>
      <c r="B18" s="17">
        <v>-693000</v>
      </c>
      <c r="C18" s="18">
        <v>2846878.43</v>
      </c>
      <c r="D18" s="19">
        <v>-233323.53999999998</v>
      </c>
      <c r="E18" s="20">
        <v>910251.16000000015</v>
      </c>
      <c r="F18" s="21">
        <v>22560.86</v>
      </c>
      <c r="G18" s="21">
        <v>932812.02000000014</v>
      </c>
    </row>
    <row r="19" spans="1:7" x14ac:dyDescent="0.25">
      <c r="A19" s="16" t="s">
        <v>22</v>
      </c>
      <c r="B19" s="17">
        <v>0</v>
      </c>
      <c r="C19" s="18">
        <v>30096.5</v>
      </c>
      <c r="D19" s="19">
        <v>0</v>
      </c>
      <c r="E19" s="20">
        <v>0</v>
      </c>
      <c r="F19" s="21">
        <v>0</v>
      </c>
      <c r="G19" s="21">
        <v>0</v>
      </c>
    </row>
    <row r="20" spans="1:7" x14ac:dyDescent="0.25">
      <c r="A20" s="16" t="s">
        <v>23</v>
      </c>
      <c r="B20" s="17">
        <v>0</v>
      </c>
      <c r="C20" s="18">
        <v>100000</v>
      </c>
      <c r="D20" s="19">
        <v>0</v>
      </c>
      <c r="E20" s="20">
        <v>0</v>
      </c>
      <c r="F20" s="21">
        <v>0</v>
      </c>
      <c r="G20" s="21">
        <v>0</v>
      </c>
    </row>
    <row r="21" spans="1:7" x14ac:dyDescent="0.25">
      <c r="A21" s="16" t="s">
        <v>24</v>
      </c>
      <c r="B21" s="17">
        <v>0</v>
      </c>
      <c r="C21" s="18">
        <v>0</v>
      </c>
      <c r="D21" s="19">
        <v>0</v>
      </c>
      <c r="E21" s="20">
        <v>8135.33</v>
      </c>
      <c r="F21" s="21">
        <v>0</v>
      </c>
      <c r="G21" s="21">
        <v>8135.33</v>
      </c>
    </row>
    <row r="22" spans="1:7" x14ac:dyDescent="0.25">
      <c r="A22" s="16" t="s">
        <v>25</v>
      </c>
      <c r="B22" s="17">
        <v>-6188001</v>
      </c>
      <c r="C22" s="18">
        <v>6264975.7699999996</v>
      </c>
      <c r="D22" s="19">
        <v>-2280473.37</v>
      </c>
      <c r="E22" s="20">
        <v>2276338.21</v>
      </c>
      <c r="F22" s="21">
        <v>83506.44</v>
      </c>
      <c r="G22" s="21">
        <v>2359844.65</v>
      </c>
    </row>
    <row r="23" spans="1:7" x14ac:dyDescent="0.25">
      <c r="A23" s="39" t="s">
        <v>59</v>
      </c>
      <c r="B23" s="17">
        <v>0</v>
      </c>
      <c r="C23" s="18">
        <v>76350.66</v>
      </c>
      <c r="D23" s="19">
        <v>0</v>
      </c>
      <c r="E23" s="20">
        <v>35002.689999999995</v>
      </c>
      <c r="F23" s="21">
        <v>14285</v>
      </c>
      <c r="G23" s="21">
        <v>49287.689999999995</v>
      </c>
    </row>
    <row r="24" spans="1:7" x14ac:dyDescent="0.25">
      <c r="A24" s="16" t="s">
        <v>60</v>
      </c>
      <c r="B24" s="17">
        <v>0</v>
      </c>
      <c r="C24" s="18">
        <v>40868.239999999998</v>
      </c>
      <c r="D24" s="19">
        <v>0</v>
      </c>
      <c r="E24" s="20">
        <v>0</v>
      </c>
      <c r="F24" s="21">
        <v>0</v>
      </c>
      <c r="G24" s="21">
        <v>0</v>
      </c>
    </row>
    <row r="25" spans="1:7" x14ac:dyDescent="0.25">
      <c r="A25" s="16" t="s">
        <v>61</v>
      </c>
      <c r="B25" s="17">
        <v>0</v>
      </c>
      <c r="C25" s="18">
        <v>27950.22</v>
      </c>
      <c r="D25" s="19">
        <v>0</v>
      </c>
      <c r="E25" s="20">
        <v>10368.959999999999</v>
      </c>
      <c r="F25" s="21">
        <v>9920.2000000000007</v>
      </c>
      <c r="G25" s="21">
        <v>20289.16</v>
      </c>
    </row>
    <row r="26" spans="1:7" x14ac:dyDescent="0.25">
      <c r="A26" s="16" t="s">
        <v>62</v>
      </c>
      <c r="B26" s="17">
        <v>0</v>
      </c>
      <c r="C26" s="18">
        <v>27950.2</v>
      </c>
      <c r="D26" s="19">
        <v>0</v>
      </c>
      <c r="E26" s="20">
        <v>4.8200000000006185</v>
      </c>
      <c r="F26" s="21">
        <v>2330</v>
      </c>
      <c r="G26" s="21">
        <v>2334.8200000000006</v>
      </c>
    </row>
    <row r="27" spans="1:7" x14ac:dyDescent="0.25">
      <c r="A27" s="16" t="s">
        <v>26</v>
      </c>
      <c r="B27" s="17">
        <v>0</v>
      </c>
      <c r="C27" s="18">
        <v>100000</v>
      </c>
      <c r="D27" s="19">
        <v>0</v>
      </c>
      <c r="E27" s="20">
        <v>11922.1</v>
      </c>
      <c r="F27" s="21">
        <v>32063</v>
      </c>
      <c r="G27" s="21">
        <v>43985.1</v>
      </c>
    </row>
    <row r="28" spans="1:7" x14ac:dyDescent="0.25">
      <c r="A28" s="16" t="s">
        <v>63</v>
      </c>
      <c r="B28" s="17">
        <v>0</v>
      </c>
      <c r="C28" s="18">
        <v>50932.53</v>
      </c>
      <c r="D28" s="19">
        <v>0</v>
      </c>
      <c r="E28" s="20">
        <v>36034.61</v>
      </c>
      <c r="F28" s="21">
        <v>0</v>
      </c>
      <c r="G28" s="21">
        <v>36034.61</v>
      </c>
    </row>
    <row r="29" spans="1:7" x14ac:dyDescent="0.25">
      <c r="A29" s="16" t="s">
        <v>27</v>
      </c>
      <c r="B29" s="17">
        <v>0</v>
      </c>
      <c r="C29" s="18">
        <v>130000</v>
      </c>
      <c r="D29" s="19">
        <v>0</v>
      </c>
      <c r="E29" s="20">
        <v>7443.7599999999993</v>
      </c>
      <c r="F29" s="21">
        <v>0</v>
      </c>
      <c r="G29" s="21">
        <v>7443.7599999999993</v>
      </c>
    </row>
    <row r="30" spans="1:7" x14ac:dyDescent="0.25">
      <c r="A30" s="16" t="s">
        <v>28</v>
      </c>
      <c r="B30" s="17">
        <v>0</v>
      </c>
      <c r="C30" s="18">
        <v>199935.88999999998</v>
      </c>
      <c r="D30" s="19">
        <v>-1496.52</v>
      </c>
      <c r="E30" s="20">
        <v>10860.34</v>
      </c>
      <c r="F30" s="21">
        <v>44453.439999999981</v>
      </c>
      <c r="G30" s="21">
        <v>55313.779999999984</v>
      </c>
    </row>
    <row r="31" spans="1:7" x14ac:dyDescent="0.25">
      <c r="A31" s="16" t="s">
        <v>29</v>
      </c>
      <c r="B31" s="17">
        <v>0</v>
      </c>
      <c r="C31" s="18">
        <v>0</v>
      </c>
      <c r="D31" s="19">
        <v>40817</v>
      </c>
      <c r="E31" s="20">
        <v>18000</v>
      </c>
      <c r="F31" s="21">
        <v>27524.03</v>
      </c>
      <c r="G31" s="21">
        <v>45524.03</v>
      </c>
    </row>
    <row r="32" spans="1:7" x14ac:dyDescent="0.25">
      <c r="A32" s="16" t="s">
        <v>30</v>
      </c>
      <c r="B32" s="17">
        <v>0</v>
      </c>
      <c r="C32" s="18">
        <v>55932.53</v>
      </c>
      <c r="D32" s="19">
        <v>0</v>
      </c>
      <c r="E32" s="20">
        <v>1927.4800000000002</v>
      </c>
      <c r="F32" s="21">
        <v>0</v>
      </c>
      <c r="G32" s="21">
        <v>1927.4800000000002</v>
      </c>
    </row>
    <row r="33" spans="1:7" x14ac:dyDescent="0.25">
      <c r="A33" s="16" t="s">
        <v>64</v>
      </c>
      <c r="B33" s="17">
        <v>0</v>
      </c>
      <c r="C33" s="18">
        <v>91833</v>
      </c>
      <c r="D33" s="19">
        <v>0</v>
      </c>
      <c r="E33" s="20">
        <v>0</v>
      </c>
      <c r="F33" s="21">
        <v>0</v>
      </c>
      <c r="G33" s="21">
        <v>0</v>
      </c>
    </row>
    <row r="34" spans="1:7" x14ac:dyDescent="0.25">
      <c r="A34" s="16" t="s">
        <v>65</v>
      </c>
      <c r="B34" s="17">
        <v>0</v>
      </c>
      <c r="C34" s="18">
        <v>61350.64</v>
      </c>
      <c r="D34" s="19">
        <v>0</v>
      </c>
      <c r="E34" s="20">
        <v>29919.219999999998</v>
      </c>
      <c r="F34" s="21">
        <v>0</v>
      </c>
      <c r="G34" s="21">
        <v>29919.219999999998</v>
      </c>
    </row>
    <row r="35" spans="1:7" x14ac:dyDescent="0.25">
      <c r="A35" s="16" t="s">
        <v>31</v>
      </c>
      <c r="B35" s="17">
        <v>0</v>
      </c>
      <c r="C35" s="18">
        <v>20356.04</v>
      </c>
      <c r="D35" s="19">
        <v>0</v>
      </c>
      <c r="E35" s="20">
        <v>0</v>
      </c>
      <c r="F35" s="21">
        <v>0</v>
      </c>
      <c r="G35" s="21">
        <v>0</v>
      </c>
    </row>
    <row r="36" spans="1:7" x14ac:dyDescent="0.25">
      <c r="A36" s="16" t="s">
        <v>66</v>
      </c>
      <c r="B36" s="17">
        <v>0</v>
      </c>
      <c r="C36" s="18">
        <v>250032.72</v>
      </c>
      <c r="D36" s="19">
        <v>0</v>
      </c>
      <c r="E36" s="20">
        <v>15460.019999999999</v>
      </c>
      <c r="F36" s="21">
        <v>3099.9</v>
      </c>
      <c r="G36" s="21">
        <v>18559.919999999998</v>
      </c>
    </row>
    <row r="37" spans="1:7" x14ac:dyDescent="0.25">
      <c r="A37" s="16" t="s">
        <v>67</v>
      </c>
      <c r="B37" s="17">
        <v>0</v>
      </c>
      <c r="C37" s="18">
        <v>122315.35999999999</v>
      </c>
      <c r="D37" s="19">
        <v>0</v>
      </c>
      <c r="E37" s="20">
        <v>95936.74</v>
      </c>
      <c r="F37" s="21">
        <v>903.4</v>
      </c>
      <c r="G37" s="21">
        <v>96840.14</v>
      </c>
    </row>
    <row r="38" spans="1:7" x14ac:dyDescent="0.25">
      <c r="A38" s="16" t="s">
        <v>32</v>
      </c>
      <c r="B38" s="17">
        <v>0</v>
      </c>
      <c r="C38" s="18">
        <v>150000</v>
      </c>
      <c r="D38" s="19">
        <v>0</v>
      </c>
      <c r="E38" s="20">
        <v>8628.7200000000012</v>
      </c>
      <c r="F38" s="21">
        <v>1249</v>
      </c>
      <c r="G38" s="21">
        <v>9877.7200000000012</v>
      </c>
    </row>
    <row r="39" spans="1:7" x14ac:dyDescent="0.25">
      <c r="A39" s="16" t="s">
        <v>33</v>
      </c>
      <c r="B39" s="17">
        <v>0</v>
      </c>
      <c r="C39" s="18">
        <v>50160.9</v>
      </c>
      <c r="D39" s="19">
        <v>0</v>
      </c>
      <c r="E39" s="20">
        <v>9577.73</v>
      </c>
      <c r="F39" s="21">
        <v>0</v>
      </c>
      <c r="G39" s="21">
        <v>9577.73</v>
      </c>
    </row>
    <row r="40" spans="1:7" x14ac:dyDescent="0.25">
      <c r="A40" s="16" t="s">
        <v>68</v>
      </c>
      <c r="B40" s="17">
        <v>0</v>
      </c>
      <c r="C40" s="18">
        <v>0</v>
      </c>
      <c r="D40" s="19">
        <v>0</v>
      </c>
      <c r="E40" s="20">
        <v>-123.20000000000255</v>
      </c>
      <c r="F40" s="21">
        <v>0</v>
      </c>
      <c r="G40" s="21">
        <v>-123.20000000000255</v>
      </c>
    </row>
    <row r="41" spans="1:7" x14ac:dyDescent="0.25">
      <c r="A41" s="16" t="s">
        <v>69</v>
      </c>
      <c r="B41" s="17">
        <v>0</v>
      </c>
      <c r="C41" s="18">
        <v>60000</v>
      </c>
      <c r="D41" s="19">
        <v>0</v>
      </c>
      <c r="E41" s="20">
        <v>0</v>
      </c>
      <c r="F41" s="21">
        <v>0</v>
      </c>
      <c r="G41" s="21">
        <v>0</v>
      </c>
    </row>
    <row r="42" spans="1:7" x14ac:dyDescent="0.25">
      <c r="A42" s="16" t="s">
        <v>34</v>
      </c>
      <c r="B42" s="17">
        <v>0</v>
      </c>
      <c r="C42" s="18">
        <v>40000</v>
      </c>
      <c r="D42" s="19">
        <v>0</v>
      </c>
      <c r="E42" s="20">
        <v>0</v>
      </c>
      <c r="F42" s="21">
        <v>1900.38</v>
      </c>
      <c r="G42" s="21">
        <v>1900.38</v>
      </c>
    </row>
    <row r="43" spans="1:7" x14ac:dyDescent="0.25">
      <c r="A43" s="16" t="s">
        <v>35</v>
      </c>
      <c r="B43" s="17">
        <v>0</v>
      </c>
      <c r="C43" s="18">
        <v>0</v>
      </c>
      <c r="D43" s="19">
        <v>-2585.84</v>
      </c>
      <c r="E43" s="20">
        <v>0</v>
      </c>
      <c r="F43" s="21">
        <v>2585.84</v>
      </c>
      <c r="G43" s="21">
        <v>2585.84</v>
      </c>
    </row>
    <row r="44" spans="1:7" x14ac:dyDescent="0.25">
      <c r="A44" s="16" t="s">
        <v>70</v>
      </c>
      <c r="B44" s="17">
        <v>-584041</v>
      </c>
      <c r="C44" s="18">
        <v>17418702.260000002</v>
      </c>
      <c r="D44" s="19">
        <v>0</v>
      </c>
      <c r="E44" s="20">
        <v>5869906.79</v>
      </c>
      <c r="F44" s="21">
        <v>0</v>
      </c>
      <c r="G44" s="21">
        <v>5869906.79</v>
      </c>
    </row>
    <row r="45" spans="1:7" x14ac:dyDescent="0.25">
      <c r="A45" s="16" t="s">
        <v>37</v>
      </c>
      <c r="B45" s="17">
        <v>0</v>
      </c>
      <c r="C45" s="18">
        <v>154429.53000000003</v>
      </c>
      <c r="D45" s="19">
        <v>1782.2100000000009</v>
      </c>
      <c r="E45" s="20">
        <v>0</v>
      </c>
      <c r="F45" s="21">
        <v>17402.04</v>
      </c>
      <c r="G45" s="21">
        <v>17402.04</v>
      </c>
    </row>
    <row r="46" spans="1:7" x14ac:dyDescent="0.25">
      <c r="A46" s="16" t="s">
        <v>38</v>
      </c>
      <c r="B46" s="17">
        <v>0</v>
      </c>
      <c r="C46" s="18">
        <v>0</v>
      </c>
      <c r="D46" s="19">
        <v>0</v>
      </c>
      <c r="E46" s="20">
        <v>6735</v>
      </c>
      <c r="F46" s="21">
        <v>0</v>
      </c>
      <c r="G46" s="21">
        <v>6735</v>
      </c>
    </row>
    <row r="47" spans="1:7" x14ac:dyDescent="0.25">
      <c r="A47" s="16" t="s">
        <v>39</v>
      </c>
      <c r="B47" s="17">
        <v>0</v>
      </c>
      <c r="C47" s="18">
        <v>0</v>
      </c>
      <c r="D47" s="19">
        <v>-251.6</v>
      </c>
      <c r="E47" s="20">
        <v>-17599.009999999998</v>
      </c>
      <c r="F47" s="21">
        <v>251.6</v>
      </c>
      <c r="G47" s="21">
        <v>-17347.41</v>
      </c>
    </row>
    <row r="48" spans="1:7" x14ac:dyDescent="0.25">
      <c r="A48" s="16" t="s">
        <v>40</v>
      </c>
      <c r="B48" s="17">
        <v>0</v>
      </c>
      <c r="C48" s="18">
        <v>300000</v>
      </c>
      <c r="D48" s="19">
        <v>-6141.5199999999986</v>
      </c>
      <c r="E48" s="20">
        <v>12932.78</v>
      </c>
      <c r="F48" s="21">
        <v>92751.16</v>
      </c>
      <c r="G48" s="21">
        <v>105683.94</v>
      </c>
    </row>
    <row r="49" spans="1:7" x14ac:dyDescent="0.25">
      <c r="A49" s="16" t="s">
        <v>41</v>
      </c>
      <c r="B49" s="17">
        <v>0</v>
      </c>
      <c r="C49" s="18">
        <v>25000</v>
      </c>
      <c r="D49" s="19">
        <v>0</v>
      </c>
      <c r="E49" s="20">
        <v>13716.730000000001</v>
      </c>
      <c r="F49" s="21">
        <v>5936.1</v>
      </c>
      <c r="G49" s="21">
        <v>19652.830000000002</v>
      </c>
    </row>
    <row r="50" spans="1:7" x14ac:dyDescent="0.25">
      <c r="A50" s="16" t="s">
        <v>42</v>
      </c>
      <c r="B50" s="17">
        <v>0</v>
      </c>
      <c r="C50" s="18">
        <v>0</v>
      </c>
      <c r="D50" s="19">
        <v>-390.92</v>
      </c>
      <c r="E50" s="20">
        <v>0</v>
      </c>
      <c r="F50" s="21">
        <v>390.92</v>
      </c>
      <c r="G50" s="21">
        <v>390.92</v>
      </c>
    </row>
    <row r="51" spans="1:7" x14ac:dyDescent="0.25">
      <c r="A51" s="16" t="s">
        <v>43</v>
      </c>
      <c r="B51" s="17">
        <v>0</v>
      </c>
      <c r="C51" s="18">
        <v>0</v>
      </c>
      <c r="D51" s="19">
        <v>0</v>
      </c>
      <c r="E51" s="20">
        <v>12415.22</v>
      </c>
      <c r="F51" s="21">
        <v>0</v>
      </c>
      <c r="G51" s="21">
        <v>12415.22</v>
      </c>
    </row>
    <row r="52" spans="1:7" x14ac:dyDescent="0.25">
      <c r="A52" s="16" t="s">
        <v>44</v>
      </c>
      <c r="B52" s="17">
        <v>475000.02</v>
      </c>
      <c r="C52" s="18">
        <v>0</v>
      </c>
      <c r="D52" s="19">
        <v>-10321.34</v>
      </c>
      <c r="E52" s="20">
        <v>0</v>
      </c>
      <c r="F52" s="21">
        <v>35749.240000000005</v>
      </c>
      <c r="G52" s="21">
        <v>35749.240000000005</v>
      </c>
    </row>
    <row r="53" spans="1:7" x14ac:dyDescent="0.25">
      <c r="A53" s="16" t="s">
        <v>45</v>
      </c>
      <c r="B53" s="17">
        <v>75000</v>
      </c>
      <c r="C53" s="18">
        <v>0</v>
      </c>
      <c r="D53" s="19">
        <v>14393.680000000004</v>
      </c>
      <c r="E53" s="20">
        <v>0</v>
      </c>
      <c r="F53" s="21">
        <v>20725.320000000003</v>
      </c>
      <c r="G53" s="21">
        <v>20725.320000000003</v>
      </c>
    </row>
    <row r="54" spans="1:7" x14ac:dyDescent="0.25">
      <c r="A54" s="16" t="s">
        <v>46</v>
      </c>
      <c r="B54" s="17">
        <v>200000</v>
      </c>
      <c r="C54" s="18">
        <v>100000</v>
      </c>
      <c r="D54" s="19">
        <v>-18876.279999999962</v>
      </c>
      <c r="E54" s="20">
        <v>0</v>
      </c>
      <c r="F54" s="21">
        <v>116211.28</v>
      </c>
      <c r="G54" s="21">
        <v>116211.28</v>
      </c>
    </row>
    <row r="55" spans="1:7" x14ac:dyDescent="0.25">
      <c r="A55" s="16" t="s">
        <v>47</v>
      </c>
      <c r="B55" s="17">
        <v>0</v>
      </c>
      <c r="C55" s="18">
        <v>0</v>
      </c>
      <c r="D55" s="19">
        <v>-18188.200000000012</v>
      </c>
      <c r="E55" s="20">
        <v>0</v>
      </c>
      <c r="F55" s="21">
        <v>18188.2</v>
      </c>
      <c r="G55" s="21">
        <v>18188.2</v>
      </c>
    </row>
    <row r="56" spans="1:7" x14ac:dyDescent="0.25">
      <c r="A56" s="16" t="s">
        <v>48</v>
      </c>
      <c r="B56" s="17">
        <v>0</v>
      </c>
      <c r="C56" s="18">
        <v>0</v>
      </c>
      <c r="D56" s="19">
        <v>-4691.8199999999988</v>
      </c>
      <c r="E56" s="20">
        <v>0</v>
      </c>
      <c r="F56" s="21">
        <v>4691.82</v>
      </c>
      <c r="G56" s="21">
        <v>4691.82</v>
      </c>
    </row>
    <row r="57" spans="1:7" x14ac:dyDescent="0.25">
      <c r="A57" s="16" t="s">
        <v>49</v>
      </c>
      <c r="B57" s="17">
        <v>-200000</v>
      </c>
      <c r="C57" s="18">
        <v>200000</v>
      </c>
      <c r="D57" s="19">
        <v>0</v>
      </c>
      <c r="E57" s="20">
        <v>0</v>
      </c>
      <c r="F57" s="21">
        <v>0</v>
      </c>
      <c r="G57" s="21">
        <v>0</v>
      </c>
    </row>
    <row r="58" spans="1:7" x14ac:dyDescent="0.25">
      <c r="A58" s="16" t="s">
        <v>50</v>
      </c>
      <c r="B58" s="17">
        <v>0</v>
      </c>
      <c r="C58" s="18">
        <v>6804498.4900000002</v>
      </c>
      <c r="D58" s="19">
        <v>0</v>
      </c>
      <c r="E58" s="20">
        <v>2266619.88</v>
      </c>
      <c r="F58" s="21">
        <v>0</v>
      </c>
      <c r="G58" s="21">
        <v>2266619.88</v>
      </c>
    </row>
    <row r="59" spans="1:7" x14ac:dyDescent="0.25">
      <c r="A59" s="16" t="s">
        <v>51</v>
      </c>
      <c r="B59" s="17">
        <v>0</v>
      </c>
      <c r="C59" s="18">
        <v>30000</v>
      </c>
      <c r="D59" s="19">
        <v>0</v>
      </c>
      <c r="E59" s="20">
        <v>0</v>
      </c>
      <c r="F59" s="21">
        <v>4200</v>
      </c>
      <c r="G59" s="21">
        <v>4200</v>
      </c>
    </row>
    <row r="60" spans="1:7" x14ac:dyDescent="0.25">
      <c r="A60" s="16" t="s">
        <v>52</v>
      </c>
      <c r="B60" s="17">
        <v>0</v>
      </c>
      <c r="C60" s="18">
        <v>15000</v>
      </c>
      <c r="D60" s="19">
        <v>0</v>
      </c>
      <c r="E60" s="20">
        <v>0</v>
      </c>
      <c r="F60" s="21">
        <v>0</v>
      </c>
      <c r="G60" s="21">
        <v>0</v>
      </c>
    </row>
    <row r="61" spans="1:7" x14ac:dyDescent="0.25">
      <c r="A61" s="16" t="s">
        <v>53</v>
      </c>
      <c r="B61" s="17">
        <v>0</v>
      </c>
      <c r="C61" s="18">
        <v>30000</v>
      </c>
      <c r="D61" s="19">
        <v>0</v>
      </c>
      <c r="E61" s="20">
        <v>0</v>
      </c>
      <c r="F61" s="21">
        <v>23500</v>
      </c>
      <c r="G61" s="21">
        <v>23500</v>
      </c>
    </row>
    <row r="62" spans="1:7" ht="15.75" thickBot="1" x14ac:dyDescent="0.3">
      <c r="A62" s="16"/>
      <c r="B62" s="17"/>
      <c r="C62" s="18"/>
      <c r="D62" s="19"/>
      <c r="E62" s="20"/>
      <c r="F62" s="21"/>
      <c r="G62" s="21">
        <v>0</v>
      </c>
    </row>
    <row r="63" spans="1:7" ht="15.75" thickBot="1" x14ac:dyDescent="0.3">
      <c r="A63" s="22" t="s">
        <v>54</v>
      </c>
      <c r="B63" s="23">
        <v>-31803477.710000001</v>
      </c>
      <c r="C63" s="24">
        <v>39663515.82</v>
      </c>
      <c r="D63" s="25">
        <v>-11416935.329999996</v>
      </c>
      <c r="E63" s="26">
        <v>11766534.82</v>
      </c>
      <c r="F63" s="27">
        <v>4105688.1899999995</v>
      </c>
      <c r="G63" s="27">
        <v>15872223.010000002</v>
      </c>
    </row>
    <row r="64" spans="1:7" x14ac:dyDescent="0.25">
      <c r="A64" s="28"/>
      <c r="B64" s="29"/>
      <c r="C64" s="30"/>
      <c r="D64" s="31"/>
      <c r="E64" s="32"/>
      <c r="F64" s="30"/>
      <c r="G64" s="30"/>
    </row>
    <row r="65" spans="1:7" ht="16.5" thickBot="1" x14ac:dyDescent="0.3">
      <c r="A65" s="33" t="s">
        <v>55</v>
      </c>
      <c r="B65" s="34"/>
      <c r="C65" s="35">
        <v>7860038.1099999994</v>
      </c>
      <c r="D65" s="36"/>
      <c r="E65" s="37"/>
      <c r="F65" s="35"/>
      <c r="G65" s="35">
        <v>4455287.6800000053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4" sqref="F4:I4"/>
    </sheetView>
  </sheetViews>
  <sheetFormatPr defaultRowHeight="15" x14ac:dyDescent="0.25"/>
  <cols>
    <col min="1" max="1" width="41.7109375" customWidth="1"/>
    <col min="2" max="2" width="14" bestFit="1" customWidth="1"/>
    <col min="3" max="3" width="17.85546875" bestFit="1" customWidth="1"/>
    <col min="4" max="4" width="17.7109375" customWidth="1"/>
    <col min="5" max="5" width="18.5703125" style="40" customWidth="1"/>
    <col min="6" max="6" width="16.140625" bestFit="1" customWidth="1"/>
    <col min="7" max="7" width="17.85546875" bestFit="1" customWidth="1"/>
    <col min="8" max="8" width="16.85546875" customWidth="1"/>
    <col min="9" max="9" width="15.85546875" bestFit="1" customWidth="1"/>
  </cols>
  <sheetData>
    <row r="1" spans="1:9" s="45" customFormat="1" ht="15.75" thickBot="1" x14ac:dyDescent="0.3"/>
    <row r="2" spans="1:9" ht="21" x14ac:dyDescent="0.35">
      <c r="A2" s="78" t="s">
        <v>0</v>
      </c>
      <c r="B2" s="68" t="s">
        <v>1</v>
      </c>
      <c r="C2" s="69"/>
      <c r="D2" s="69"/>
      <c r="E2" s="82"/>
      <c r="F2" s="85"/>
      <c r="G2" s="69"/>
      <c r="H2" s="66"/>
      <c r="I2" s="67"/>
    </row>
    <row r="3" spans="1:9" ht="15.75" x14ac:dyDescent="0.25">
      <c r="A3" s="79"/>
      <c r="B3" s="83" t="s">
        <v>2</v>
      </c>
      <c r="C3" s="71"/>
      <c r="D3" s="72"/>
      <c r="E3" s="84"/>
      <c r="F3" s="86" t="s">
        <v>3</v>
      </c>
      <c r="G3" s="72"/>
      <c r="H3" s="70"/>
      <c r="I3" s="74"/>
    </row>
    <row r="4" spans="1:9" ht="15.75" x14ac:dyDescent="0.25">
      <c r="A4" s="80" t="s">
        <v>4</v>
      </c>
      <c r="B4" s="75" t="s">
        <v>5</v>
      </c>
      <c r="C4" s="73" t="s">
        <v>72</v>
      </c>
      <c r="D4" s="73" t="s">
        <v>73</v>
      </c>
      <c r="E4" s="47" t="s">
        <v>9</v>
      </c>
      <c r="F4" s="75" t="s">
        <v>5</v>
      </c>
      <c r="G4" s="73" t="s">
        <v>72</v>
      </c>
      <c r="H4" s="73" t="s">
        <v>73</v>
      </c>
      <c r="I4" s="47" t="s">
        <v>9</v>
      </c>
    </row>
    <row r="5" spans="1:9" x14ac:dyDescent="0.25">
      <c r="A5" s="52" t="s">
        <v>76</v>
      </c>
      <c r="B5" s="48"/>
      <c r="C5" s="49"/>
      <c r="D5" s="49"/>
      <c r="E5" s="50"/>
      <c r="F5" s="48"/>
      <c r="G5" s="49"/>
      <c r="H5" s="49">
        <v>3644</v>
      </c>
      <c r="I5" s="50">
        <f>G5+H5</f>
        <v>3644</v>
      </c>
    </row>
    <row r="6" spans="1:9" x14ac:dyDescent="0.25">
      <c r="A6" s="52" t="s">
        <v>74</v>
      </c>
      <c r="B6" s="48">
        <v>-505167</v>
      </c>
      <c r="C6" s="49">
        <v>408828.6</v>
      </c>
      <c r="D6" s="49"/>
      <c r="E6" s="50">
        <f>C6+D6</f>
        <v>408828.6</v>
      </c>
      <c r="F6" s="48"/>
      <c r="G6" s="49"/>
      <c r="H6" s="49"/>
      <c r="I6" s="50">
        <f t="shared" ref="I6:I9" si="0">G6+H6</f>
        <v>0</v>
      </c>
    </row>
    <row r="7" spans="1:9" x14ac:dyDescent="0.25">
      <c r="A7" s="52" t="s">
        <v>75</v>
      </c>
      <c r="B7" s="48">
        <v>-2444901</v>
      </c>
      <c r="C7" s="49">
        <v>306648</v>
      </c>
      <c r="D7" s="49">
        <v>183999.96</v>
      </c>
      <c r="E7" s="50">
        <f t="shared" ref="E7:E8" si="1">C7+D7</f>
        <v>490647.95999999996</v>
      </c>
      <c r="F7" s="48"/>
      <c r="G7" s="49">
        <v>7083.58</v>
      </c>
      <c r="H7" s="49">
        <v>11793</v>
      </c>
      <c r="I7" s="50">
        <f t="shared" si="0"/>
        <v>18876.580000000002</v>
      </c>
    </row>
    <row r="8" spans="1:9" ht="15.75" thickBot="1" x14ac:dyDescent="0.3">
      <c r="A8" s="62" t="s">
        <v>36</v>
      </c>
      <c r="B8" s="64"/>
      <c r="C8" s="54">
        <v>2050591.43</v>
      </c>
      <c r="D8" s="54"/>
      <c r="E8" s="55">
        <f t="shared" si="1"/>
        <v>2050591.43</v>
      </c>
      <c r="F8" s="64"/>
      <c r="G8" s="54">
        <v>547328.72</v>
      </c>
      <c r="H8" s="54"/>
      <c r="I8" s="55">
        <f t="shared" si="0"/>
        <v>547328.72</v>
      </c>
    </row>
    <row r="9" spans="1:9" ht="15.75" thickBot="1" x14ac:dyDescent="0.3">
      <c r="A9" s="44" t="s">
        <v>54</v>
      </c>
      <c r="B9" s="56">
        <v>-2950068</v>
      </c>
      <c r="C9" s="57">
        <v>2766068.03</v>
      </c>
      <c r="D9" s="57">
        <f>SUM(D7:D8)</f>
        <v>183999.96</v>
      </c>
      <c r="E9" s="58">
        <f>SUM('FP III-Screen Cultures'!E5:E8)</f>
        <v>2950067.9899999998</v>
      </c>
      <c r="F9" s="56"/>
      <c r="G9" s="57">
        <v>554412.29999999993</v>
      </c>
      <c r="H9" s="57">
        <f>SUM(H5:H8)</f>
        <v>15437</v>
      </c>
      <c r="I9" s="61">
        <f t="shared" si="0"/>
        <v>569849.29999999993</v>
      </c>
    </row>
    <row r="10" spans="1:9" ht="16.5" thickBot="1" x14ac:dyDescent="0.3">
      <c r="A10" s="63" t="s">
        <v>55</v>
      </c>
      <c r="B10" s="65"/>
      <c r="C10" s="41"/>
      <c r="D10" s="42"/>
      <c r="E10" s="60">
        <f>B9+E9</f>
        <v>-1.0000000242143869E-2</v>
      </c>
      <c r="F10" s="65"/>
      <c r="G10" s="59"/>
      <c r="H10" s="43"/>
      <c r="I10" s="60">
        <f>I9</f>
        <v>569849.29999999993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F18" sqref="F18"/>
    </sheetView>
  </sheetViews>
  <sheetFormatPr defaultRowHeight="15" x14ac:dyDescent="0.25"/>
  <cols>
    <col min="2" max="2" width="55" bestFit="1" customWidth="1"/>
    <col min="3" max="3" width="9.5703125" bestFit="1" customWidth="1"/>
    <col min="4" max="4" width="17.85546875" bestFit="1" customWidth="1"/>
    <col min="5" max="5" width="14.85546875" bestFit="1" customWidth="1"/>
    <col min="6" max="6" width="19" customWidth="1"/>
    <col min="7" max="7" width="17" customWidth="1"/>
    <col min="8" max="8" width="9.5703125" bestFit="1" customWidth="1"/>
    <col min="9" max="9" width="17.85546875" bestFit="1" customWidth="1"/>
    <col min="10" max="10" width="14.85546875" bestFit="1" customWidth="1"/>
    <col min="11" max="11" width="15.85546875" bestFit="1" customWidth="1"/>
  </cols>
  <sheetData>
    <row r="1" spans="2:11" ht="15.75" thickBot="1" x14ac:dyDescent="0.3"/>
    <row r="2" spans="2:11" ht="21" x14ac:dyDescent="0.35">
      <c r="B2" s="78" t="s">
        <v>0</v>
      </c>
      <c r="C2" s="46" t="s">
        <v>1</v>
      </c>
      <c r="D2" s="69"/>
      <c r="E2" s="69"/>
      <c r="F2" s="82"/>
      <c r="G2" s="69"/>
      <c r="H2" s="69"/>
      <c r="I2" s="66"/>
      <c r="J2" s="66"/>
      <c r="K2" s="67"/>
    </row>
    <row r="3" spans="2:11" ht="15.75" x14ac:dyDescent="0.25">
      <c r="B3" s="79"/>
      <c r="C3" s="76" t="s">
        <v>2</v>
      </c>
      <c r="D3" s="71"/>
      <c r="E3" s="72"/>
      <c r="F3" s="84"/>
      <c r="G3" s="81" t="s">
        <v>3</v>
      </c>
      <c r="H3" s="72"/>
      <c r="I3" s="88"/>
      <c r="J3" s="70"/>
      <c r="K3" s="74"/>
    </row>
    <row r="4" spans="2:11" ht="15.75" x14ac:dyDescent="0.25">
      <c r="B4" s="80" t="s">
        <v>4</v>
      </c>
      <c r="C4" s="77" t="s">
        <v>5</v>
      </c>
      <c r="D4" s="73" t="s">
        <v>72</v>
      </c>
      <c r="E4" s="73" t="s">
        <v>73</v>
      </c>
      <c r="F4" s="47" t="s">
        <v>9</v>
      </c>
      <c r="G4" s="77" t="s">
        <v>77</v>
      </c>
      <c r="H4" s="75" t="s">
        <v>5</v>
      </c>
      <c r="I4" s="73" t="s">
        <v>72</v>
      </c>
      <c r="J4" s="89" t="s">
        <v>73</v>
      </c>
      <c r="K4" s="90" t="s">
        <v>9</v>
      </c>
    </row>
    <row r="5" spans="2:11" x14ac:dyDescent="0.25">
      <c r="B5" s="52" t="s">
        <v>12</v>
      </c>
      <c r="C5" s="51"/>
      <c r="D5" s="49"/>
      <c r="E5" s="49"/>
      <c r="F5" s="50"/>
      <c r="G5" s="51">
        <v>-893539.33</v>
      </c>
      <c r="H5" s="49"/>
      <c r="I5" s="49"/>
      <c r="J5" s="49"/>
      <c r="K5" s="50"/>
    </row>
    <row r="6" spans="2:11" x14ac:dyDescent="0.25">
      <c r="B6" s="52" t="s">
        <v>15</v>
      </c>
      <c r="C6" s="51">
        <v>-1833333</v>
      </c>
      <c r="D6" s="49">
        <v>676248.51</v>
      </c>
      <c r="E6" s="49">
        <v>336146</v>
      </c>
      <c r="F6" s="50">
        <f>D6+E6</f>
        <v>1012394.51</v>
      </c>
      <c r="G6" s="51"/>
      <c r="H6" s="49">
        <v>-1833333</v>
      </c>
      <c r="I6" s="49"/>
      <c r="J6" s="49">
        <v>7602.4500000000007</v>
      </c>
      <c r="K6" s="50">
        <v>7602.4500000000007</v>
      </c>
    </row>
    <row r="7" spans="2:11" x14ac:dyDescent="0.25">
      <c r="B7" s="52" t="s">
        <v>74</v>
      </c>
      <c r="C7" s="51"/>
      <c r="D7" s="49">
        <v>467232.75</v>
      </c>
      <c r="E7" s="49"/>
      <c r="F7" s="50">
        <f t="shared" ref="F7:F9" si="0">D7+E7</f>
        <v>467232.75</v>
      </c>
      <c r="G7" s="51"/>
      <c r="H7" s="49"/>
      <c r="I7" s="49"/>
      <c r="J7" s="49"/>
      <c r="K7" s="50"/>
    </row>
    <row r="8" spans="2:11" ht="15.75" thickBot="1" x14ac:dyDescent="0.3">
      <c r="B8" s="62" t="s">
        <v>36</v>
      </c>
      <c r="C8" s="53"/>
      <c r="D8" s="54"/>
      <c r="E8" s="54"/>
      <c r="F8" s="55">
        <f t="shared" si="0"/>
        <v>0</v>
      </c>
      <c r="G8" s="53"/>
      <c r="H8" s="54"/>
      <c r="I8" s="54">
        <v>264216.16000000003</v>
      </c>
      <c r="J8" s="54"/>
      <c r="K8" s="55">
        <v>264216.16000000003</v>
      </c>
    </row>
    <row r="9" spans="2:11" ht="15.75" thickBot="1" x14ac:dyDescent="0.3">
      <c r="B9" s="97" t="s">
        <v>78</v>
      </c>
      <c r="C9" s="96">
        <v>-1833333</v>
      </c>
      <c r="D9" s="94">
        <v>1143481.26</v>
      </c>
      <c r="E9" s="94">
        <v>336146</v>
      </c>
      <c r="F9" s="95">
        <f t="shared" si="0"/>
        <v>1479627.26</v>
      </c>
      <c r="G9" s="96">
        <v>-893539.33</v>
      </c>
      <c r="H9" s="94">
        <v>-1833333</v>
      </c>
      <c r="I9" s="94">
        <v>264216.16000000003</v>
      </c>
      <c r="J9" s="94">
        <v>7602.4500000000007</v>
      </c>
      <c r="K9" s="95">
        <f>SUM(K6:K8)</f>
        <v>271818.61000000004</v>
      </c>
    </row>
    <row r="10" spans="2:11" ht="16.5" thickBot="1" x14ac:dyDescent="0.3">
      <c r="B10" s="87" t="s">
        <v>55</v>
      </c>
      <c r="C10" s="91"/>
      <c r="D10" s="91"/>
      <c r="E10" s="92"/>
      <c r="F10" s="93">
        <f>SUM(C9:E9)</f>
        <v>-353705.74</v>
      </c>
      <c r="G10" s="91"/>
      <c r="H10" s="91"/>
      <c r="I10" s="91"/>
      <c r="J10" s="91"/>
      <c r="K10" s="93">
        <f>SUM(G9:J9)</f>
        <v>-2455053.7199999997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Basis ekskl. FP III og Living N</vt:lpstr>
      <vt:lpstr>FP III-Screen Cultures</vt:lpstr>
      <vt:lpstr>Living Nordic Model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Nilsen</dc:creator>
  <cp:lastModifiedBy>Galina Loginova</cp:lastModifiedBy>
  <dcterms:created xsi:type="dcterms:W3CDTF">2019-05-13T07:58:50Z</dcterms:created>
  <dcterms:modified xsi:type="dcterms:W3CDTF">2019-05-13T08:46:15Z</dcterms:modified>
</cp:coreProperties>
</file>